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<sst xmlns="http://schemas.openxmlformats.org/spreadsheetml/2006/main" count="204" uniqueCount="173">
  <si>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</si>
  <si>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</si>
  <si>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</si>
  <si>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</si>
  <si>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</si>
  <si>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</si>
  <si>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</si>
  <si>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</si>
  <si>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</si>
  <si>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</si>
  <si>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</si>
  <si>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</si>
  <si>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</si>
  <si>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</si>
  <si>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Наименование работ (услуг)</t>
  </si>
  <si>
    <t>руб</t>
  </si>
  <si>
    <t>Электроснабжение,кВт</t>
  </si>
  <si>
    <t>Теплоснабжение, Гкал</t>
  </si>
  <si>
    <t>Подогрев воды,Гкал</t>
  </si>
  <si>
    <t>ИТОГО</t>
  </si>
  <si>
    <t>многоквартирным домом № 10 по улице Посконкина</t>
  </si>
  <si>
    <t>№ п/п</t>
  </si>
  <si>
    <t>Количество выполняемых работ</t>
  </si>
  <si>
    <t>Расходы управляющей организации на выполнение работ(услуг) по содержанию, руб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</si>
  <si>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</si>
  <si>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</si>
  <si>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</si>
  <si>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</si>
  <si>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</si>
  <si>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</si>
  <si>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</si>
  <si>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</si>
  <si>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</si>
  <si>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1 раз в месяц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</si>
  <si>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</si>
  <si>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</si>
  <si>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</si>
  <si>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январь - декабь</t>
  </si>
  <si>
    <t>март</t>
  </si>
  <si>
    <t>май</t>
  </si>
  <si>
    <t>ИТОГО по текущему ремонту общего имущества дома</t>
  </si>
  <si>
    <t>май-сентябрь</t>
  </si>
  <si>
    <t xml:space="preserve">май-июль </t>
  </si>
  <si>
    <t>Монтаж трубопровода для полива газонов</t>
  </si>
  <si>
    <t>апрель-май</t>
  </si>
  <si>
    <t xml:space="preserve">май-сентябрь </t>
  </si>
  <si>
    <t>Расходы управляющей организации на выполнение работ, руб</t>
  </si>
  <si>
    <t>июнь-август</t>
  </si>
  <si>
    <t>Ремонт и уплотнение входных дверей при укладки плитки</t>
  </si>
  <si>
    <t>январь-декабрь</t>
  </si>
  <si>
    <t>Уборка снега механизираванным способом</t>
  </si>
  <si>
    <t>декабрь-февраль</t>
  </si>
  <si>
    <t>анварь-декабрь</t>
  </si>
  <si>
    <t>Ремонт лежака отопления(замена участка трубы ф90мм=30м)</t>
  </si>
  <si>
    <t>Замена канализационных стояков в квартирах</t>
  </si>
  <si>
    <t>Запуск и отладка подачи отопления и ГВС после отключения</t>
  </si>
  <si>
    <t>Прочистка стояков канализации в квартирах</t>
  </si>
  <si>
    <t>Ремонт межпанельных швов = 120м.п.</t>
  </si>
  <si>
    <t>Осмотр и техническое сопровождение по эксплуатации дома, инженерного оборудования и системы электроснабжения</t>
  </si>
  <si>
    <t xml:space="preserve">Покос травы </t>
  </si>
  <si>
    <t>Привоз песка в песочницы</t>
  </si>
  <si>
    <t>Управление МКД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</si>
  <si>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</si>
  <si>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</si>
  <si>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</si>
  <si>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</si>
  <si>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</si>
  <si>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</si>
  <si>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</si>
  <si>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</si>
  <si>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</si>
  <si>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</si>
  <si>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</si>
  <si>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</si>
  <si>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</si>
  <si>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</si>
  <si>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</si>
  <si>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</si>
  <si>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</si>
  <si>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</si>
  <si>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</si>
  <si>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</si>
  <si>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</si>
  <si>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</si>
  <si>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01.01.10 г.</t>
  </si>
  <si>
    <t>Плата за содержание и текущий ремонт общего имущества дома составила по МКД:</t>
  </si>
  <si>
    <t>руб с 1 кв.м общей площади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</si>
  <si>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</si>
  <si>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</si>
  <si>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</si>
  <si>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</si>
  <si>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</si>
  <si>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</si>
  <si>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</si>
  <si>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</si>
  <si>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</si>
  <si>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</si>
  <si>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</si>
  <si>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</si>
  <si>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</si>
  <si>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</si>
  <si>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</si>
  <si>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</si>
  <si>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</si>
  <si>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</si>
  <si>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</si>
  <si>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</si>
  <si>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</si>
  <si>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</si>
  <si>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</si>
  <si>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</si>
  <si>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</si>
  <si>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</si>
  <si>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</si>
  <si>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</si>
  <si>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VI.  Финансовый результат по многоквартирному дому</t>
  </si>
  <si>
    <t>VII. Работа Управляющей организации с письменными обращениями собственников.</t>
  </si>
  <si>
    <t>III. Работы (услуги) по текущему ремонту общего имущества многоквартирного дома</t>
  </si>
  <si>
    <t>15.06.2010 г.</t>
  </si>
  <si>
    <t>08.11.2011 г.</t>
  </si>
  <si>
    <t>22.02.2010 г.</t>
  </si>
  <si>
    <t xml:space="preserve">Ремонт инженерных сетей систем ГВС,отопление:  замена стальной трубы ф89мм=3,5м, окраска труб =6,4м2, смена задвижки ф100мм, замена фильтра ф80мм =1шт, снятие , промывка и установка 4шт фильтров ф80мм. </t>
  </si>
  <si>
    <t>за период с 01.01.2014 г. по 31.12.2014 г.</t>
  </si>
  <si>
    <t>с 1 января 2014г -</t>
  </si>
  <si>
    <t>с 1 августа 2014г -</t>
  </si>
  <si>
    <t>Работа с собственниками по задолженности</t>
  </si>
  <si>
    <t>Косметический ремонт  парадных входов</t>
  </si>
  <si>
    <t>Привоз песко-соляной смеси, противо-гололёдных добавок</t>
  </si>
  <si>
    <t>Прочистка канализационных сетей =6м</t>
  </si>
  <si>
    <t>Установка перил на спуске к 1-му подъезду</t>
  </si>
  <si>
    <t>Прочистка лежака, выпусков хоз.канализации, ливневой канализации</t>
  </si>
  <si>
    <t>Замена трансформаторов тока на узлах учета эл.энергии.</t>
  </si>
  <si>
    <t>июнь</t>
  </si>
  <si>
    <t>Установка датчиков движения на лестничных клетках, тамбурах входа</t>
  </si>
  <si>
    <t>Настройка циркуляции ГВС после ограничений подачи</t>
  </si>
  <si>
    <t>март-ноябрь</t>
  </si>
  <si>
    <t>Приемка индивидуальных счетчиков воды</t>
  </si>
  <si>
    <t xml:space="preserve">Ремонт трубопроводов ввода ГВС в ИТП. </t>
  </si>
  <si>
    <t>июль,август</t>
  </si>
  <si>
    <t>Подготовка к окраске, окраска цоколя по периметру</t>
  </si>
  <si>
    <t>август</t>
  </si>
  <si>
    <t>Ремонт канализации: замена чугунных труб на трубы ПВХ  ф110мм =15м</t>
  </si>
  <si>
    <t>Содержание и эксплуатация детской площадки, зон отдыха (монтаж нового оборудования, ремонт и покраска песочниц, качелей, горок, дополнительное ограждение, установка скамеек)</t>
  </si>
  <si>
    <t>Пуско-наладочные работы систем отопления</t>
  </si>
  <si>
    <t>Ремонт дверей выхода на кровлю 1,2 подъезд</t>
  </si>
  <si>
    <t>Установка отсутствующих стекол в окнах на лестничных площадках</t>
  </si>
  <si>
    <t>Замена стояков ГВС 2 подъезд</t>
  </si>
  <si>
    <t>ноябрь</t>
  </si>
  <si>
    <t>декабрь</t>
  </si>
  <si>
    <t>Ремонт и замена запорных устройств системы отопления</t>
  </si>
  <si>
    <t>по мере накопления</t>
  </si>
  <si>
    <t>Обслуживание коллективных приборов учета</t>
  </si>
  <si>
    <t>Услуги ОГУП "ТТЭР"</t>
  </si>
  <si>
    <t>Услуги банка</t>
  </si>
  <si>
    <t>февраль</t>
  </si>
  <si>
    <t>Замена индивидуальных электросчетчиков. Проверка работы счетчиков, контрольные снятия показаний.</t>
  </si>
  <si>
    <t>август-декабрь</t>
  </si>
  <si>
    <t xml:space="preserve">  Замена энергосберегающих ламп, ламп накаливания,  ремонт проводки освещения  в МОП</t>
  </si>
  <si>
    <t>Ремонт межэтажных эл.щитов с заменой автоматических, пакетных выключателей.</t>
  </si>
  <si>
    <t>июль, август</t>
  </si>
  <si>
    <t>сентябрь</t>
  </si>
  <si>
    <t>Задолженность за 2014год, руб</t>
  </si>
  <si>
    <t xml:space="preserve"> Итого начислено за 2014 год по содержанию и текущему ремонту общего имущества 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</si>
  <si>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</si>
  <si>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</si>
  <si>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</si>
  <si>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</si>
  <si>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</si>
  <si>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</si>
  <si>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Содержание помещений общего пользования, в т.ч.подметание полов, уборка придомовой территории</t>
  </si>
  <si>
    <t>5 раз в неделю</t>
  </si>
  <si>
    <t xml:space="preserve">Финансовый результат за 2014 год по услуге "содержание и текущий ремонт" </t>
  </si>
  <si>
    <t>январь - декабрь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</si>
</sst>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.##0.00"/>
    <numFmt numFmtId="174" formatCode="0.0;[Red]0.0"/>
    <numFmt numFmtId="175" formatCode="0.00;[Red]0.00"/>
    <numFmt numFmtId="176" formatCode="0.00_ ;\-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32" borderId="11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99">
      <selection activeCell="F111" sqref="F111"/>
    </sheetView>
  </sheetViews>
  <sheetFormatPr defaultColWidth="9.140625" defaultRowHeight="15"/>
  <cols>
    <col min="1" max="1" width="23.7109375" style="1" customWidth="1"/>
    <col min="2" max="2" width="32.28125" style="1" customWidth="1"/>
    <col min="3" max="3" width="16.57421875" style="1" customWidth="1"/>
    <col min="4" max="4" width="11.57421875" style="1" customWidth="1"/>
    <col min="5" max="5" width="12.28125" style="1" customWidth="1"/>
    <col min="6" max="7" width="14.7109375" style="1" customWidth="1"/>
    <col min="8" max="8" width="13.140625" style="1" bestFit="1" customWidth="1"/>
    <col min="9" max="17" width="9.140625" style="1" customWidth="1"/>
    <col min="18" max="18" width="14.8515625" style="1" customWidth="1"/>
    <col min="19" max="16384" width="9.140625" style="1" customWidth="1"/>
  </cols>
  <sheetData>
    <row r="1" spans="1:7" ht="15.75">
      <c r="A1" s="38" t="s">
        <v>0</v>
      </c>
      <c r="B1" s="38"/>
      <c r="C1" s="38"/>
      <c r="D1" s="38"/>
      <c r="E1" s="38"/>
      <c r="F1" s="38"/>
      <c r="G1" s="38"/>
    </row>
    <row r="2" spans="1:7" ht="15.75">
      <c r="A2" s="38" t="s">
        <v>11</v>
      </c>
      <c r="B2" s="38"/>
      <c r="C2" s="38"/>
      <c r="D2" s="38"/>
      <c r="E2" s="38"/>
      <c r="F2" s="38"/>
      <c r="G2" s="38"/>
    </row>
    <row r="3" spans="1:7" ht="15.75">
      <c r="A3" s="38" t="s">
        <v>20</v>
      </c>
      <c r="B3" s="38"/>
      <c r="C3" s="38"/>
      <c r="D3" s="38"/>
      <c r="E3" s="38"/>
      <c r="F3" s="38"/>
      <c r="G3" s="38"/>
    </row>
    <row r="4" spans="1:7" ht="15.75">
      <c r="A4" s="38" t="s">
        <v>122</v>
      </c>
      <c r="B4" s="38"/>
      <c r="C4" s="38"/>
      <c r="D4" s="38"/>
      <c r="E4" s="38"/>
      <c r="F4" s="38"/>
      <c r="G4" s="38"/>
    </row>
    <row r="5" ht="11.25" customHeight="1"/>
    <row r="6" spans="1:4" ht="15.75">
      <c r="A6" s="1" t="s">
        <v>12</v>
      </c>
      <c r="C6" s="4">
        <f>D7+D8</f>
        <v>7816.9</v>
      </c>
      <c r="D6" s="1" t="s">
        <v>2</v>
      </c>
    </row>
    <row r="7" spans="1:5" ht="15.75">
      <c r="A7" s="1" t="s">
        <v>62</v>
      </c>
      <c r="B7" s="1" t="s">
        <v>63</v>
      </c>
      <c r="C7" s="4"/>
      <c r="D7" s="4">
        <v>7704.4</v>
      </c>
      <c r="E7" s="1" t="s">
        <v>2</v>
      </c>
    </row>
    <row r="8" spans="2:5" ht="15.75">
      <c r="B8" s="1" t="s">
        <v>64</v>
      </c>
      <c r="C8" s="4"/>
      <c r="D8" s="1">
        <v>112.5</v>
      </c>
      <c r="E8" s="1" t="s">
        <v>2</v>
      </c>
    </row>
    <row r="9" ht="15.75">
      <c r="C9" s="4"/>
    </row>
    <row r="10" spans="1:2" ht="15.75">
      <c r="A10" s="1" t="s">
        <v>3</v>
      </c>
      <c r="B10" s="1">
        <v>9</v>
      </c>
    </row>
    <row r="11" spans="1:2" ht="15.75">
      <c r="A11" s="1" t="s">
        <v>4</v>
      </c>
      <c r="B11" s="1">
        <v>4</v>
      </c>
    </row>
    <row r="12" spans="1:2" ht="15.75">
      <c r="A12" s="1" t="s">
        <v>5</v>
      </c>
      <c r="B12" s="1">
        <v>144</v>
      </c>
    </row>
    <row r="14" spans="1:6" ht="15.75">
      <c r="A14" s="1" t="s">
        <v>65</v>
      </c>
      <c r="D14" s="1">
        <v>1004</v>
      </c>
      <c r="E14" s="1" t="s">
        <v>2</v>
      </c>
      <c r="F14" s="1" t="s">
        <v>66</v>
      </c>
    </row>
    <row r="15" spans="1:3" ht="15.75">
      <c r="A15" s="1" t="s">
        <v>67</v>
      </c>
      <c r="B15" s="1">
        <v>1151</v>
      </c>
      <c r="C15" s="1" t="s">
        <v>2</v>
      </c>
    </row>
    <row r="16" spans="1:5" ht="15.75">
      <c r="A16" s="1" t="s">
        <v>68</v>
      </c>
      <c r="D16" s="1">
        <v>4500</v>
      </c>
      <c r="E16" s="1" t="s">
        <v>2</v>
      </c>
    </row>
    <row r="17" ht="15.75">
      <c r="A17" s="1" t="s">
        <v>69</v>
      </c>
    </row>
    <row r="20" spans="1:6" ht="15.75">
      <c r="A20" s="62" t="s">
        <v>70</v>
      </c>
      <c r="B20" s="62"/>
      <c r="C20" s="62"/>
      <c r="D20" s="62"/>
      <c r="E20" s="62" t="s">
        <v>71</v>
      </c>
      <c r="F20" s="62"/>
    </row>
    <row r="21" spans="1:6" ht="15.75">
      <c r="A21" s="64" t="s">
        <v>72</v>
      </c>
      <c r="B21" s="64"/>
      <c r="C21" s="64"/>
      <c r="D21" s="64"/>
      <c r="E21" s="62" t="s">
        <v>120</v>
      </c>
      <c r="F21" s="62"/>
    </row>
    <row r="22" spans="1:6" ht="15.75">
      <c r="A22" s="64" t="s">
        <v>73</v>
      </c>
      <c r="B22" s="64"/>
      <c r="C22" s="64"/>
      <c r="D22" s="64"/>
      <c r="E22" s="62" t="s">
        <v>119</v>
      </c>
      <c r="F22" s="62"/>
    </row>
    <row r="23" spans="1:6" ht="15.75">
      <c r="A23" s="64" t="s">
        <v>74</v>
      </c>
      <c r="B23" s="64"/>
      <c r="C23" s="64"/>
      <c r="D23" s="64"/>
      <c r="E23" s="62" t="s">
        <v>118</v>
      </c>
      <c r="F23" s="62"/>
    </row>
    <row r="24" spans="1:6" ht="15.75">
      <c r="A24" s="64" t="s">
        <v>75</v>
      </c>
      <c r="B24" s="64"/>
      <c r="C24" s="64"/>
      <c r="D24" s="64"/>
      <c r="E24" s="62" t="s">
        <v>118</v>
      </c>
      <c r="F24" s="62"/>
    </row>
    <row r="25" spans="1:6" ht="15.75">
      <c r="A25" s="6"/>
      <c r="B25" s="6"/>
      <c r="C25" s="6"/>
      <c r="D25" s="6"/>
      <c r="E25" s="7"/>
      <c r="F25" s="7"/>
    </row>
    <row r="26" spans="1:6" ht="15.75">
      <c r="A26" s="6"/>
      <c r="B26" s="6"/>
      <c r="C26" s="6"/>
      <c r="D26" s="6"/>
      <c r="E26" s="7"/>
      <c r="F26" s="7"/>
    </row>
    <row r="28" ht="15.75">
      <c r="A28" s="1" t="s">
        <v>76</v>
      </c>
    </row>
    <row r="29" spans="1:6" ht="15.75">
      <c r="A29" s="61" t="s">
        <v>77</v>
      </c>
      <c r="B29" s="61"/>
      <c r="C29" s="61" t="s">
        <v>78</v>
      </c>
      <c r="D29" s="61"/>
      <c r="E29" s="61" t="s">
        <v>79</v>
      </c>
      <c r="F29" s="61"/>
    </row>
    <row r="30" spans="1:6" ht="15.75">
      <c r="A30" s="5" t="s">
        <v>80</v>
      </c>
      <c r="B30" s="5"/>
      <c r="C30" s="62">
        <v>139</v>
      </c>
      <c r="D30" s="62"/>
      <c r="E30" s="62">
        <v>140</v>
      </c>
      <c r="F30" s="62"/>
    </row>
    <row r="31" spans="1:6" ht="15.75">
      <c r="A31" s="5" t="s">
        <v>81</v>
      </c>
      <c r="B31" s="5"/>
      <c r="C31" s="62">
        <v>205</v>
      </c>
      <c r="D31" s="62"/>
      <c r="E31" s="62">
        <v>207</v>
      </c>
      <c r="F31" s="62"/>
    </row>
    <row r="32" spans="1:6" ht="15.75">
      <c r="A32" s="5" t="s">
        <v>82</v>
      </c>
      <c r="B32" s="5"/>
      <c r="C32" s="62">
        <v>187</v>
      </c>
      <c r="D32" s="62"/>
      <c r="E32" s="62">
        <v>205</v>
      </c>
      <c r="F32" s="62"/>
    </row>
    <row r="34" spans="1:3" ht="15.75">
      <c r="A34" s="1" t="s">
        <v>83</v>
      </c>
      <c r="C34" s="1" t="s">
        <v>84</v>
      </c>
    </row>
    <row r="36" ht="15.75">
      <c r="A36" s="1" t="s">
        <v>85</v>
      </c>
    </row>
    <row r="37" spans="2:5" ht="15.75" customHeight="1">
      <c r="B37" s="1" t="s">
        <v>123</v>
      </c>
      <c r="D37" s="9">
        <v>16.81</v>
      </c>
      <c r="E37" s="1" t="s">
        <v>86</v>
      </c>
    </row>
    <row r="38" spans="2:5" ht="15.75">
      <c r="B38" s="1" t="s">
        <v>124</v>
      </c>
      <c r="D38" s="9">
        <v>15.54</v>
      </c>
      <c r="E38" s="1" t="s">
        <v>86</v>
      </c>
    </row>
    <row r="41" spans="1:2" ht="15.75">
      <c r="A41" s="3" t="s">
        <v>1</v>
      </c>
      <c r="B41" s="3"/>
    </row>
    <row r="42" ht="19.5" customHeight="1"/>
    <row r="43" spans="1:8" ht="79.5" customHeight="1">
      <c r="A43" s="10" t="s">
        <v>21</v>
      </c>
      <c r="B43" s="11" t="s">
        <v>6</v>
      </c>
      <c r="C43" s="11" t="s">
        <v>7</v>
      </c>
      <c r="D43" s="11" t="s">
        <v>8</v>
      </c>
      <c r="E43" s="11" t="s">
        <v>9</v>
      </c>
      <c r="F43" s="11" t="s">
        <v>10</v>
      </c>
      <c r="G43" s="11" t="s">
        <v>161</v>
      </c>
      <c r="H43" s="2"/>
    </row>
    <row r="44" spans="1:7" ht="15.75">
      <c r="A44" s="12">
        <v>1</v>
      </c>
      <c r="B44" s="13" t="s">
        <v>16</v>
      </c>
      <c r="C44" s="14">
        <f>D44/2.42</f>
        <v>239837.19008264464</v>
      </c>
      <c r="D44" s="15">
        <v>580406</v>
      </c>
      <c r="E44" s="16">
        <v>11301</v>
      </c>
      <c r="F44" s="15">
        <v>583344</v>
      </c>
      <c r="G44" s="15">
        <v>8364</v>
      </c>
    </row>
    <row r="45" spans="1:7" ht="15.75">
      <c r="A45" s="12">
        <v>2</v>
      </c>
      <c r="B45" s="13" t="s">
        <v>17</v>
      </c>
      <c r="C45" s="14">
        <f>D45/1235.57</f>
        <v>1150.2067871508698</v>
      </c>
      <c r="D45" s="15">
        <v>1421161</v>
      </c>
      <c r="E45" s="16">
        <v>0</v>
      </c>
      <c r="F45" s="15">
        <v>1375227</v>
      </c>
      <c r="G45" s="15">
        <v>45934</v>
      </c>
    </row>
    <row r="46" spans="1:7" ht="16.5">
      <c r="A46" s="12">
        <v>3</v>
      </c>
      <c r="B46" s="13" t="s">
        <v>167</v>
      </c>
      <c r="C46" s="14">
        <f>D46/12.38</f>
        <v>8552.746365105007</v>
      </c>
      <c r="D46" s="15">
        <v>105883</v>
      </c>
      <c r="E46" s="16">
        <v>1084</v>
      </c>
      <c r="F46" s="15">
        <v>103180</v>
      </c>
      <c r="G46" s="15">
        <v>1619</v>
      </c>
    </row>
    <row r="47" spans="1:7" ht="15.75">
      <c r="A47" s="12">
        <v>4</v>
      </c>
      <c r="B47" s="13" t="s">
        <v>18</v>
      </c>
      <c r="C47" s="14">
        <f>D47/1235.57</f>
        <v>675.2559547415364</v>
      </c>
      <c r="D47" s="15">
        <v>834326</v>
      </c>
      <c r="E47" s="16">
        <v>6788</v>
      </c>
      <c r="F47" s="15">
        <v>808063</v>
      </c>
      <c r="G47" s="15">
        <v>18754</v>
      </c>
    </row>
    <row r="48" spans="1:7" ht="16.5">
      <c r="A48" s="12">
        <v>5</v>
      </c>
      <c r="B48" s="13" t="s">
        <v>168</v>
      </c>
      <c r="C48" s="14">
        <f>D48/17.64</f>
        <v>20679.875283446712</v>
      </c>
      <c r="D48" s="15">
        <v>364793</v>
      </c>
      <c r="E48" s="16">
        <v>3435</v>
      </c>
      <c r="F48" s="15">
        <v>355369</v>
      </c>
      <c r="G48" s="15">
        <v>5992</v>
      </c>
    </row>
    <row r="49" spans="1:7" ht="15.75">
      <c r="A49" s="12">
        <v>6</v>
      </c>
      <c r="B49" s="13" t="s">
        <v>19</v>
      </c>
      <c r="C49" s="14"/>
      <c r="D49" s="16">
        <f>SUM(D44:D48)</f>
        <v>3306569</v>
      </c>
      <c r="E49" s="16">
        <f>SUM(E44:E48)</f>
        <v>22608</v>
      </c>
      <c r="F49" s="16">
        <f>SUM(F44:F48)</f>
        <v>3225183</v>
      </c>
      <c r="G49" s="17">
        <f>SUM(G44:G48)</f>
        <v>80663</v>
      </c>
    </row>
    <row r="50" spans="1:7" ht="15.75">
      <c r="A50" s="9"/>
      <c r="B50" s="9"/>
      <c r="C50" s="9"/>
      <c r="D50" s="9"/>
      <c r="E50" s="9"/>
      <c r="F50" s="9"/>
      <c r="G50" s="9"/>
    </row>
    <row r="51" spans="1:7" ht="15.75">
      <c r="A51" s="9"/>
      <c r="B51" s="9"/>
      <c r="C51" s="9"/>
      <c r="D51" s="9"/>
      <c r="E51" s="9"/>
      <c r="F51" s="9"/>
      <c r="G51" s="9"/>
    </row>
    <row r="52" spans="1:7" ht="34.5" customHeight="1">
      <c r="A52" s="18" t="s">
        <v>13</v>
      </c>
      <c r="B52" s="18"/>
      <c r="C52" s="18"/>
      <c r="D52" s="18"/>
      <c r="E52" s="18"/>
      <c r="F52" s="9"/>
      <c r="G52" s="9"/>
    </row>
    <row r="53" spans="1:7" ht="34.5" customHeight="1">
      <c r="A53" s="9"/>
      <c r="B53" s="9"/>
      <c r="C53" s="9"/>
      <c r="D53" s="9"/>
      <c r="E53" s="9"/>
      <c r="F53" s="9"/>
      <c r="G53" s="9"/>
    </row>
    <row r="54" spans="1:7" ht="63" customHeight="1">
      <c r="A54" s="10" t="s">
        <v>21</v>
      </c>
      <c r="B54" s="39" t="s">
        <v>14</v>
      </c>
      <c r="C54" s="40"/>
      <c r="D54" s="39" t="s">
        <v>22</v>
      </c>
      <c r="E54" s="40"/>
      <c r="F54" s="39" t="s">
        <v>23</v>
      </c>
      <c r="G54" s="40"/>
    </row>
    <row r="55" spans="1:7" ht="29.25" customHeight="1">
      <c r="A55" s="12">
        <v>1</v>
      </c>
      <c r="B55" s="24" t="s">
        <v>169</v>
      </c>
      <c r="C55" s="24"/>
      <c r="D55" s="25" t="s">
        <v>170</v>
      </c>
      <c r="E55" s="25"/>
      <c r="F55" s="41">
        <v>38400</v>
      </c>
      <c r="G55" s="41"/>
    </row>
    <row r="56" spans="1:7" ht="17.25" customHeight="1">
      <c r="A56" s="12">
        <v>2</v>
      </c>
      <c r="B56" s="24" t="s">
        <v>24</v>
      </c>
      <c r="C56" s="24"/>
      <c r="D56" s="25" t="s">
        <v>25</v>
      </c>
      <c r="E56" s="25"/>
      <c r="F56" s="41">
        <v>8320</v>
      </c>
      <c r="G56" s="41"/>
    </row>
    <row r="57" spans="1:7" ht="17.25" customHeight="1">
      <c r="A57" s="12">
        <v>3</v>
      </c>
      <c r="B57" s="24" t="s">
        <v>26</v>
      </c>
      <c r="C57" s="24"/>
      <c r="D57" s="25" t="s">
        <v>27</v>
      </c>
      <c r="E57" s="25"/>
      <c r="F57" s="41">
        <v>14946.5</v>
      </c>
      <c r="G57" s="41"/>
    </row>
    <row r="58" spans="1:7" ht="43.5" customHeight="1">
      <c r="A58" s="12">
        <v>4</v>
      </c>
      <c r="B58" s="24" t="s">
        <v>58</v>
      </c>
      <c r="C58" s="24"/>
      <c r="D58" s="25" t="s">
        <v>49</v>
      </c>
      <c r="E58" s="25"/>
      <c r="F58" s="41">
        <f>0.69*12*C6</f>
        <v>64723.93199999999</v>
      </c>
      <c r="G58" s="41"/>
    </row>
    <row r="59" spans="1:7" ht="62.25" customHeight="1">
      <c r="A59" s="12">
        <v>5</v>
      </c>
      <c r="B59" s="24" t="s">
        <v>28</v>
      </c>
      <c r="C59" s="24"/>
      <c r="D59" s="25" t="s">
        <v>29</v>
      </c>
      <c r="E59" s="25"/>
      <c r="F59" s="41">
        <f>0.91*12*C6</f>
        <v>85360.548</v>
      </c>
      <c r="G59" s="41"/>
    </row>
    <row r="60" spans="1:7" ht="18" customHeight="1">
      <c r="A60" s="12">
        <v>6</v>
      </c>
      <c r="B60" s="24" t="s">
        <v>30</v>
      </c>
      <c r="C60" s="24"/>
      <c r="D60" s="25" t="s">
        <v>31</v>
      </c>
      <c r="E60" s="25"/>
      <c r="F60" s="41">
        <v>260850</v>
      </c>
      <c r="G60" s="41"/>
    </row>
    <row r="61" spans="1:10" ht="16.5" customHeight="1">
      <c r="A61" s="12">
        <v>7</v>
      </c>
      <c r="B61" s="24" t="s">
        <v>32</v>
      </c>
      <c r="C61" s="24"/>
      <c r="D61" s="25" t="s">
        <v>150</v>
      </c>
      <c r="E61" s="25"/>
      <c r="F61" s="41">
        <f>(2.1*7)*C6</f>
        <v>114908.43000000001</v>
      </c>
      <c r="G61" s="41"/>
      <c r="I61" s="68"/>
      <c r="J61" s="68"/>
    </row>
    <row r="62" spans="1:7" ht="18.75" customHeight="1">
      <c r="A62" s="12">
        <v>8</v>
      </c>
      <c r="B62" s="24" t="s">
        <v>151</v>
      </c>
      <c r="C62" s="24"/>
      <c r="D62" s="25" t="s">
        <v>33</v>
      </c>
      <c r="E62" s="25"/>
      <c r="F62" s="41">
        <v>23120</v>
      </c>
      <c r="G62" s="41"/>
    </row>
    <row r="63" spans="1:7" ht="15.75" customHeight="1">
      <c r="A63" s="12">
        <v>9</v>
      </c>
      <c r="B63" s="36" t="s">
        <v>61</v>
      </c>
      <c r="C63" s="37"/>
      <c r="D63" s="42" t="s">
        <v>49</v>
      </c>
      <c r="E63" s="43"/>
      <c r="F63" s="48">
        <f>115566+2970</f>
        <v>118536</v>
      </c>
      <c r="G63" s="49"/>
    </row>
    <row r="64" spans="1:7" ht="15.75" customHeight="1">
      <c r="A64" s="19">
        <v>10</v>
      </c>
      <c r="B64" s="26" t="s">
        <v>152</v>
      </c>
      <c r="C64" s="27"/>
      <c r="D64" s="46" t="s">
        <v>49</v>
      </c>
      <c r="E64" s="47"/>
      <c r="F64" s="44">
        <f>SUM(1422619*0.055)</f>
        <v>78244.045</v>
      </c>
      <c r="G64" s="45"/>
    </row>
    <row r="65" spans="1:7" ht="19.5" customHeight="1">
      <c r="A65" s="12">
        <v>11</v>
      </c>
      <c r="B65" s="29" t="s">
        <v>153</v>
      </c>
      <c r="C65" s="30"/>
      <c r="D65" s="34" t="s">
        <v>49</v>
      </c>
      <c r="E65" s="35"/>
      <c r="F65" s="44">
        <v>3671</v>
      </c>
      <c r="G65" s="45"/>
    </row>
    <row r="66" spans="1:7" ht="31.5" customHeight="1">
      <c r="A66" s="12">
        <v>12</v>
      </c>
      <c r="B66" s="29" t="s">
        <v>125</v>
      </c>
      <c r="C66" s="30"/>
      <c r="D66" s="31" t="s">
        <v>49</v>
      </c>
      <c r="E66" s="32"/>
      <c r="F66" s="44">
        <v>2500</v>
      </c>
      <c r="G66" s="45"/>
    </row>
    <row r="67" spans="1:7" ht="34.5" customHeight="1">
      <c r="A67" s="12"/>
      <c r="B67" s="28" t="s">
        <v>34</v>
      </c>
      <c r="C67" s="28"/>
      <c r="D67" s="33"/>
      <c r="E67" s="33"/>
      <c r="F67" s="52">
        <f>SUM(F55:F65)</f>
        <v>811080.4550000001</v>
      </c>
      <c r="G67" s="52"/>
    </row>
    <row r="68" spans="1:7" ht="34.5" customHeight="1">
      <c r="A68" s="9"/>
      <c r="B68" s="9"/>
      <c r="C68" s="9"/>
      <c r="D68" s="9"/>
      <c r="E68" s="9"/>
      <c r="F68" s="9"/>
      <c r="G68" s="9"/>
    </row>
    <row r="69" spans="1:7" ht="48.75" customHeight="1">
      <c r="A69" s="18" t="s">
        <v>117</v>
      </c>
      <c r="B69" s="9"/>
      <c r="C69" s="9"/>
      <c r="D69" s="9"/>
      <c r="E69" s="9"/>
      <c r="F69" s="9"/>
      <c r="G69" s="9"/>
    </row>
    <row r="70" spans="1:7" ht="45" customHeight="1">
      <c r="A70" s="10" t="s">
        <v>21</v>
      </c>
      <c r="B70" s="33" t="s">
        <v>35</v>
      </c>
      <c r="C70" s="33"/>
      <c r="D70" s="39" t="s">
        <v>36</v>
      </c>
      <c r="E70" s="40"/>
      <c r="F70" s="39" t="s">
        <v>46</v>
      </c>
      <c r="G70" s="40"/>
    </row>
    <row r="71" spans="1:7" ht="33" customHeight="1">
      <c r="A71" s="12">
        <v>1</v>
      </c>
      <c r="B71" s="36" t="s">
        <v>137</v>
      </c>
      <c r="C71" s="63"/>
      <c r="D71" s="42" t="s">
        <v>132</v>
      </c>
      <c r="E71" s="43"/>
      <c r="F71" s="50">
        <v>9360</v>
      </c>
      <c r="G71" s="51"/>
    </row>
    <row r="72" spans="1:7" ht="31.5" customHeight="1">
      <c r="A72" s="12">
        <v>2</v>
      </c>
      <c r="B72" s="36" t="s">
        <v>131</v>
      </c>
      <c r="C72" s="37"/>
      <c r="D72" s="42" t="s">
        <v>132</v>
      </c>
      <c r="E72" s="43"/>
      <c r="F72" s="50">
        <v>3200</v>
      </c>
      <c r="G72" s="51"/>
    </row>
    <row r="73" spans="1:7" ht="46.5" customHeight="1">
      <c r="A73" s="12">
        <v>3</v>
      </c>
      <c r="B73" s="36" t="s">
        <v>155</v>
      </c>
      <c r="C73" s="37"/>
      <c r="D73" s="42" t="s">
        <v>156</v>
      </c>
      <c r="E73" s="43"/>
      <c r="F73" s="50">
        <v>5200</v>
      </c>
      <c r="G73" s="51"/>
    </row>
    <row r="74" spans="1:7" ht="31.5" customHeight="1">
      <c r="A74" s="12">
        <v>4</v>
      </c>
      <c r="B74" s="36" t="s">
        <v>133</v>
      </c>
      <c r="C74" s="37"/>
      <c r="D74" s="42" t="s">
        <v>138</v>
      </c>
      <c r="E74" s="43"/>
      <c r="F74" s="50">
        <v>34374</v>
      </c>
      <c r="G74" s="51"/>
    </row>
    <row r="75" spans="1:7" ht="26.25" customHeight="1" hidden="1">
      <c r="A75" s="12">
        <v>5</v>
      </c>
      <c r="B75" s="36" t="s">
        <v>48</v>
      </c>
      <c r="C75" s="37"/>
      <c r="D75" s="42" t="s">
        <v>47</v>
      </c>
      <c r="E75" s="43"/>
      <c r="F75" s="50">
        <v>6320</v>
      </c>
      <c r="G75" s="51"/>
    </row>
    <row r="76" spans="1:7" ht="49.5" customHeight="1" hidden="1">
      <c r="A76" s="12">
        <v>6</v>
      </c>
      <c r="B76" s="24" t="s">
        <v>121</v>
      </c>
      <c r="C76" s="24"/>
      <c r="D76" s="25" t="s">
        <v>37</v>
      </c>
      <c r="E76" s="25"/>
      <c r="F76" s="41">
        <v>46422</v>
      </c>
      <c r="G76" s="41"/>
    </row>
    <row r="77" spans="1:7" ht="24.75" customHeight="1" hidden="1">
      <c r="A77" s="12">
        <v>7</v>
      </c>
      <c r="B77" s="36" t="s">
        <v>53</v>
      </c>
      <c r="C77" s="37"/>
      <c r="D77" s="42" t="s">
        <v>47</v>
      </c>
      <c r="E77" s="43"/>
      <c r="F77" s="48">
        <v>87230</v>
      </c>
      <c r="G77" s="49"/>
    </row>
    <row r="78" spans="1:7" ht="27.75" customHeight="1">
      <c r="A78" s="12">
        <v>8</v>
      </c>
      <c r="B78" s="36" t="s">
        <v>144</v>
      </c>
      <c r="C78" s="37"/>
      <c r="D78" s="42" t="s">
        <v>159</v>
      </c>
      <c r="E78" s="43"/>
      <c r="F78" s="48">
        <v>1432</v>
      </c>
      <c r="G78" s="49"/>
    </row>
    <row r="79" spans="1:7" ht="27.75" customHeight="1">
      <c r="A79" s="12">
        <v>9</v>
      </c>
      <c r="B79" s="42" t="s">
        <v>139</v>
      </c>
      <c r="C79" s="43"/>
      <c r="D79" s="42" t="s">
        <v>140</v>
      </c>
      <c r="E79" s="43"/>
      <c r="F79" s="48">
        <v>28124</v>
      </c>
      <c r="G79" s="49"/>
    </row>
    <row r="80" spans="1:7" ht="27.75" customHeight="1">
      <c r="A80" s="12">
        <v>10</v>
      </c>
      <c r="B80" s="36" t="s">
        <v>129</v>
      </c>
      <c r="C80" s="37"/>
      <c r="D80" s="42" t="s">
        <v>160</v>
      </c>
      <c r="E80" s="43"/>
      <c r="F80" s="48">
        <v>2894</v>
      </c>
      <c r="G80" s="49"/>
    </row>
    <row r="81" spans="1:7" ht="27" customHeight="1">
      <c r="A81" s="12">
        <v>11</v>
      </c>
      <c r="B81" s="36" t="s">
        <v>149</v>
      </c>
      <c r="C81" s="37"/>
      <c r="D81" s="42" t="s">
        <v>47</v>
      </c>
      <c r="E81" s="43"/>
      <c r="F81" s="48">
        <v>3810</v>
      </c>
      <c r="G81" s="49"/>
    </row>
    <row r="82" spans="1:7" ht="34.5" customHeight="1">
      <c r="A82" s="12">
        <v>12</v>
      </c>
      <c r="B82" s="36" t="s">
        <v>134</v>
      </c>
      <c r="C82" s="37"/>
      <c r="D82" s="42" t="s">
        <v>135</v>
      </c>
      <c r="E82" s="43"/>
      <c r="F82" s="48">
        <v>1254</v>
      </c>
      <c r="G82" s="49"/>
    </row>
    <row r="83" spans="1:7" ht="24.75" customHeight="1">
      <c r="A83" s="12">
        <v>13</v>
      </c>
      <c r="B83" s="36" t="s">
        <v>136</v>
      </c>
      <c r="C83" s="37"/>
      <c r="D83" s="42" t="s">
        <v>172</v>
      </c>
      <c r="E83" s="43"/>
      <c r="F83" s="48">
        <v>2100</v>
      </c>
      <c r="G83" s="49"/>
    </row>
    <row r="84" spans="1:7" ht="30.75" customHeight="1">
      <c r="A84" s="12">
        <v>14</v>
      </c>
      <c r="B84" s="24" t="s">
        <v>128</v>
      </c>
      <c r="C84" s="24"/>
      <c r="D84" s="25" t="s">
        <v>172</v>
      </c>
      <c r="E84" s="25"/>
      <c r="F84" s="41">
        <v>842</v>
      </c>
      <c r="G84" s="41"/>
    </row>
    <row r="85" spans="1:7" ht="15.75">
      <c r="A85" s="12">
        <v>15</v>
      </c>
      <c r="B85" s="58" t="s">
        <v>54</v>
      </c>
      <c r="C85" s="59"/>
      <c r="D85" s="42" t="s">
        <v>154</v>
      </c>
      <c r="E85" s="43"/>
      <c r="F85" s="48">
        <v>3246</v>
      </c>
      <c r="G85" s="49"/>
    </row>
    <row r="86" spans="1:7" ht="30.75" customHeight="1">
      <c r="A86" s="12">
        <v>16</v>
      </c>
      <c r="B86" s="36" t="s">
        <v>143</v>
      </c>
      <c r="C86" s="37"/>
      <c r="D86" s="42"/>
      <c r="E86" s="43"/>
      <c r="F86" s="41">
        <v>8825</v>
      </c>
      <c r="G86" s="41"/>
    </row>
    <row r="87" spans="1:7" ht="36" customHeight="1">
      <c r="A87" s="12">
        <v>17</v>
      </c>
      <c r="B87" s="24" t="s">
        <v>55</v>
      </c>
      <c r="C87" s="24"/>
      <c r="D87" s="25" t="s">
        <v>172</v>
      </c>
      <c r="E87" s="25"/>
      <c r="F87" s="41">
        <v>2826</v>
      </c>
      <c r="G87" s="41"/>
    </row>
    <row r="88" spans="1:7" ht="26.25" customHeight="1">
      <c r="A88" s="12">
        <v>18</v>
      </c>
      <c r="B88" s="60" t="s">
        <v>141</v>
      </c>
      <c r="C88" s="37"/>
      <c r="D88" s="25" t="s">
        <v>172</v>
      </c>
      <c r="E88" s="25"/>
      <c r="F88" s="41">
        <v>11174</v>
      </c>
      <c r="G88" s="41"/>
    </row>
    <row r="89" spans="1:7" ht="30.75" customHeight="1">
      <c r="A89" s="12">
        <v>19</v>
      </c>
      <c r="B89" s="36" t="s">
        <v>50</v>
      </c>
      <c r="C89" s="37"/>
      <c r="D89" s="42" t="s">
        <v>51</v>
      </c>
      <c r="E89" s="43"/>
      <c r="F89" s="48">
        <v>4890</v>
      </c>
      <c r="G89" s="49"/>
    </row>
    <row r="90" spans="1:9" ht="66" customHeight="1">
      <c r="A90" s="12">
        <v>20</v>
      </c>
      <c r="B90" s="36" t="s">
        <v>142</v>
      </c>
      <c r="C90" s="37"/>
      <c r="D90" s="42" t="s">
        <v>52</v>
      </c>
      <c r="E90" s="43"/>
      <c r="F90" s="48">
        <v>71660</v>
      </c>
      <c r="G90" s="49"/>
      <c r="I90" s="8"/>
    </row>
    <row r="91" spans="1:7" ht="30" customHeight="1">
      <c r="A91" s="12">
        <v>21</v>
      </c>
      <c r="B91" s="36" t="s">
        <v>127</v>
      </c>
      <c r="C91" s="37"/>
      <c r="D91" s="42" t="s">
        <v>51</v>
      </c>
      <c r="E91" s="43"/>
      <c r="F91" s="48">
        <v>2600</v>
      </c>
      <c r="G91" s="49"/>
    </row>
    <row r="92" spans="1:7" ht="33" customHeight="1">
      <c r="A92" s="12">
        <v>22</v>
      </c>
      <c r="B92" s="36" t="s">
        <v>145</v>
      </c>
      <c r="C92" s="37"/>
      <c r="D92" s="42" t="s">
        <v>147</v>
      </c>
      <c r="E92" s="43"/>
      <c r="F92" s="48">
        <v>1143</v>
      </c>
      <c r="G92" s="49"/>
    </row>
    <row r="93" spans="1:7" ht="28.5" customHeight="1">
      <c r="A93" s="12">
        <v>23</v>
      </c>
      <c r="B93" s="36" t="s">
        <v>146</v>
      </c>
      <c r="C93" s="37"/>
      <c r="D93" s="42" t="s">
        <v>148</v>
      </c>
      <c r="E93" s="43"/>
      <c r="F93" s="48">
        <v>3420</v>
      </c>
      <c r="G93" s="49"/>
    </row>
    <row r="94" spans="1:7" ht="29.25" customHeight="1">
      <c r="A94" s="12">
        <v>24</v>
      </c>
      <c r="B94" s="36" t="s">
        <v>56</v>
      </c>
      <c r="C94" s="37"/>
      <c r="D94" s="25" t="s">
        <v>172</v>
      </c>
      <c r="E94" s="25"/>
      <c r="F94" s="48">
        <v>11840</v>
      </c>
      <c r="G94" s="49"/>
    </row>
    <row r="95" spans="1:7" ht="28.5" customHeight="1">
      <c r="A95" s="12">
        <v>25</v>
      </c>
      <c r="B95" s="24" t="s">
        <v>130</v>
      </c>
      <c r="C95" s="24"/>
      <c r="D95" s="25" t="s">
        <v>38</v>
      </c>
      <c r="E95" s="25"/>
      <c r="F95" s="41">
        <v>3430</v>
      </c>
      <c r="G95" s="41"/>
    </row>
    <row r="96" spans="1:7" ht="35.25" customHeight="1">
      <c r="A96" s="12">
        <v>26</v>
      </c>
      <c r="B96" s="60" t="s">
        <v>158</v>
      </c>
      <c r="C96" s="37"/>
      <c r="D96" s="25" t="s">
        <v>37</v>
      </c>
      <c r="E96" s="25"/>
      <c r="F96" s="48">
        <v>6910</v>
      </c>
      <c r="G96" s="49"/>
    </row>
    <row r="97" spans="1:7" ht="34.5" customHeight="1">
      <c r="A97" s="12">
        <v>27</v>
      </c>
      <c r="B97" s="58" t="s">
        <v>157</v>
      </c>
      <c r="C97" s="59"/>
      <c r="D97" s="25" t="s">
        <v>172</v>
      </c>
      <c r="E97" s="25"/>
      <c r="F97" s="41">
        <v>12620</v>
      </c>
      <c r="G97" s="41"/>
    </row>
    <row r="98" spans="1:7" ht="24" customHeight="1">
      <c r="A98" s="12">
        <v>28</v>
      </c>
      <c r="B98" s="24" t="s">
        <v>43</v>
      </c>
      <c r="C98" s="24"/>
      <c r="D98" s="25" t="s">
        <v>44</v>
      </c>
      <c r="E98" s="25"/>
      <c r="F98" s="41">
        <v>2378</v>
      </c>
      <c r="G98" s="41"/>
    </row>
    <row r="99" spans="1:7" ht="28.5" customHeight="1">
      <c r="A99" s="12">
        <v>30</v>
      </c>
      <c r="B99" s="24" t="s">
        <v>126</v>
      </c>
      <c r="C99" s="24"/>
      <c r="D99" s="25" t="s">
        <v>45</v>
      </c>
      <c r="E99" s="25"/>
      <c r="F99" s="41">
        <v>15534</v>
      </c>
      <c r="G99" s="41"/>
    </row>
    <row r="100" spans="1:7" ht="25.5" customHeight="1">
      <c r="A100" s="12">
        <v>31</v>
      </c>
      <c r="B100" s="24" t="s">
        <v>57</v>
      </c>
      <c r="C100" s="24"/>
      <c r="D100" s="25" t="s">
        <v>41</v>
      </c>
      <c r="E100" s="25"/>
      <c r="F100" s="41">
        <v>100752</v>
      </c>
      <c r="G100" s="41"/>
    </row>
    <row r="101" spans="1:7" ht="20.25" customHeight="1">
      <c r="A101" s="12">
        <v>32</v>
      </c>
      <c r="B101" s="58" t="s">
        <v>59</v>
      </c>
      <c r="C101" s="59"/>
      <c r="D101" s="42" t="s">
        <v>42</v>
      </c>
      <c r="E101" s="43"/>
      <c r="F101" s="48">
        <v>1540</v>
      </c>
      <c r="G101" s="49"/>
    </row>
    <row r="102" spans="1:7" ht="23.25" customHeight="1">
      <c r="A102" s="12">
        <v>33</v>
      </c>
      <c r="B102" s="57" t="s">
        <v>60</v>
      </c>
      <c r="C102" s="57"/>
      <c r="D102" s="25" t="s">
        <v>39</v>
      </c>
      <c r="E102" s="25"/>
      <c r="F102" s="41">
        <v>3800</v>
      </c>
      <c r="G102" s="41"/>
    </row>
    <row r="103" spans="1:7" ht="29.25" customHeight="1">
      <c r="A103" s="12"/>
      <c r="B103" s="53" t="s">
        <v>40</v>
      </c>
      <c r="C103" s="54"/>
      <c r="D103" s="39"/>
      <c r="E103" s="40"/>
      <c r="F103" s="55">
        <f>SUM(F71:F102)</f>
        <v>501150</v>
      </c>
      <c r="G103" s="56"/>
    </row>
    <row r="104" spans="1:7" ht="15.75">
      <c r="A104" s="9"/>
      <c r="B104" s="9"/>
      <c r="C104" s="9"/>
      <c r="D104" s="9"/>
      <c r="E104" s="9"/>
      <c r="F104" s="9"/>
      <c r="G104" s="9"/>
    </row>
    <row r="105" spans="1:7" ht="15.75">
      <c r="A105" s="18" t="s">
        <v>115</v>
      </c>
      <c r="B105" s="9"/>
      <c r="C105" s="9"/>
      <c r="D105" s="9"/>
      <c r="E105" s="9"/>
      <c r="F105" s="9"/>
      <c r="G105" s="9"/>
    </row>
    <row r="106" spans="1:7" ht="30.75" customHeight="1">
      <c r="A106" s="69" t="s">
        <v>162</v>
      </c>
      <c r="B106" s="69"/>
      <c r="C106" s="69"/>
      <c r="D106" s="69"/>
      <c r="E106" s="69"/>
      <c r="F106" s="20">
        <v>1505268.52</v>
      </c>
      <c r="G106" s="21" t="s">
        <v>15</v>
      </c>
    </row>
    <row r="107" spans="1:7" ht="24.75" customHeight="1">
      <c r="A107" s="69" t="s">
        <v>163</v>
      </c>
      <c r="B107" s="69"/>
      <c r="C107" s="69"/>
      <c r="D107" s="69"/>
      <c r="E107" s="69"/>
      <c r="F107" s="20">
        <v>1560688.36</v>
      </c>
      <c r="G107" s="21" t="s">
        <v>15</v>
      </c>
    </row>
    <row r="108" spans="1:7" ht="30" customHeight="1">
      <c r="A108" s="69" t="s">
        <v>164</v>
      </c>
      <c r="B108" s="69"/>
      <c r="C108" s="69"/>
      <c r="D108" s="69"/>
      <c r="E108" s="69"/>
      <c r="F108" s="22">
        <v>80663</v>
      </c>
      <c r="G108" s="21" t="s">
        <v>15</v>
      </c>
    </row>
    <row r="109" spans="1:7" ht="21" customHeight="1">
      <c r="A109" s="69" t="s">
        <v>165</v>
      </c>
      <c r="B109" s="69"/>
      <c r="C109" s="69"/>
      <c r="D109" s="69"/>
      <c r="E109" s="69"/>
      <c r="F109" s="20">
        <f>F67+F103+F108</f>
        <v>1392893.455</v>
      </c>
      <c r="G109" s="21" t="s">
        <v>15</v>
      </c>
    </row>
    <row r="110" spans="1:7" ht="27.75" customHeight="1">
      <c r="A110" s="69" t="s">
        <v>171</v>
      </c>
      <c r="B110" s="69"/>
      <c r="C110" s="69"/>
      <c r="D110" s="69"/>
      <c r="E110" s="69"/>
      <c r="F110" s="20">
        <f>F107-F109</f>
        <v>167794.90500000003</v>
      </c>
      <c r="G110" s="21" t="s">
        <v>15</v>
      </c>
    </row>
    <row r="111" spans="1:7" ht="25.5" customHeight="1">
      <c r="A111" s="69" t="s">
        <v>166</v>
      </c>
      <c r="B111" s="69"/>
      <c r="C111" s="69"/>
      <c r="D111" s="69"/>
      <c r="E111" s="69"/>
      <c r="F111" s="20"/>
      <c r="G111" s="21" t="s">
        <v>15</v>
      </c>
    </row>
    <row r="112" spans="1:7" ht="27.75" customHeight="1">
      <c r="A112" s="9"/>
      <c r="B112" s="9"/>
      <c r="C112" s="9"/>
      <c r="D112" s="9"/>
      <c r="E112" s="9"/>
      <c r="F112" s="9"/>
      <c r="G112" s="9"/>
    </row>
    <row r="113" spans="1:7" ht="24.75" customHeight="1">
      <c r="A113" s="18" t="s">
        <v>116</v>
      </c>
      <c r="B113" s="9"/>
      <c r="C113" s="9"/>
      <c r="D113" s="9"/>
      <c r="E113" s="9"/>
      <c r="F113" s="9"/>
      <c r="G113" s="9"/>
    </row>
    <row r="114" spans="1:7" ht="27.75" customHeight="1">
      <c r="A114" s="9"/>
      <c r="B114" s="9"/>
      <c r="C114" s="9"/>
      <c r="D114" s="9"/>
      <c r="E114" s="9"/>
      <c r="F114" s="9"/>
      <c r="G114" s="9"/>
    </row>
    <row r="115" spans="1:7" ht="78.75" customHeight="1">
      <c r="A115" s="11" t="s">
        <v>87</v>
      </c>
      <c r="B115" s="65" t="s">
        <v>88</v>
      </c>
      <c r="C115" s="65"/>
      <c r="D115" s="11" t="s">
        <v>89</v>
      </c>
      <c r="E115" s="65" t="s">
        <v>90</v>
      </c>
      <c r="F115" s="65"/>
      <c r="G115" s="11" t="s">
        <v>91</v>
      </c>
    </row>
    <row r="116" spans="1:7" ht="26.25" customHeight="1">
      <c r="A116" s="66" t="s">
        <v>92</v>
      </c>
      <c r="B116" s="67" t="s">
        <v>93</v>
      </c>
      <c r="C116" s="67"/>
      <c r="D116" s="23">
        <v>18</v>
      </c>
      <c r="E116" s="67" t="s">
        <v>94</v>
      </c>
      <c r="F116" s="67"/>
      <c r="G116" s="23">
        <v>18</v>
      </c>
    </row>
    <row r="117" spans="1:7" ht="27" customHeight="1">
      <c r="A117" s="66"/>
      <c r="B117" s="67" t="s">
        <v>95</v>
      </c>
      <c r="C117" s="67"/>
      <c r="D117" s="23">
        <v>2</v>
      </c>
      <c r="E117" s="67" t="s">
        <v>94</v>
      </c>
      <c r="F117" s="67"/>
      <c r="G117" s="23">
        <v>2</v>
      </c>
    </row>
    <row r="118" spans="1:7" ht="39" customHeight="1">
      <c r="A118" s="66"/>
      <c r="B118" s="67" t="s">
        <v>96</v>
      </c>
      <c r="C118" s="67"/>
      <c r="D118" s="23">
        <v>12</v>
      </c>
      <c r="E118" s="67" t="s">
        <v>94</v>
      </c>
      <c r="F118" s="67"/>
      <c r="G118" s="23">
        <v>12</v>
      </c>
    </row>
    <row r="119" spans="1:7" ht="24" customHeight="1">
      <c r="A119" s="23" t="s">
        <v>97</v>
      </c>
      <c r="B119" s="67" t="s">
        <v>98</v>
      </c>
      <c r="C119" s="67"/>
      <c r="D119" s="23">
        <v>1</v>
      </c>
      <c r="E119" s="67" t="s">
        <v>99</v>
      </c>
      <c r="F119" s="67"/>
      <c r="G119" s="23">
        <v>1</v>
      </c>
    </row>
    <row r="120" spans="1:7" ht="30.75" customHeight="1">
      <c r="A120" s="66" t="s">
        <v>100</v>
      </c>
      <c r="B120" s="67" t="s">
        <v>101</v>
      </c>
      <c r="C120" s="67"/>
      <c r="D120" s="23">
        <v>21</v>
      </c>
      <c r="E120" s="67" t="s">
        <v>102</v>
      </c>
      <c r="F120" s="67"/>
      <c r="G120" s="23">
        <v>21</v>
      </c>
    </row>
    <row r="121" spans="1:7" ht="50.25" customHeight="1">
      <c r="A121" s="66"/>
      <c r="B121" s="67" t="s">
        <v>103</v>
      </c>
      <c r="C121" s="67"/>
      <c r="D121" s="23">
        <v>1</v>
      </c>
      <c r="E121" s="67" t="s">
        <v>104</v>
      </c>
      <c r="F121" s="67"/>
      <c r="G121" s="23">
        <v>1</v>
      </c>
    </row>
    <row r="122" spans="1:7" ht="30.75" customHeight="1">
      <c r="A122" s="66"/>
      <c r="B122" s="67" t="s">
        <v>105</v>
      </c>
      <c r="C122" s="67"/>
      <c r="D122" s="23">
        <v>21</v>
      </c>
      <c r="E122" s="67" t="s">
        <v>106</v>
      </c>
      <c r="F122" s="67"/>
      <c r="G122" s="23">
        <v>21</v>
      </c>
    </row>
    <row r="123" spans="1:7" ht="56.25" customHeight="1">
      <c r="A123" s="66"/>
      <c r="B123" s="67" t="s">
        <v>107</v>
      </c>
      <c r="C123" s="67"/>
      <c r="D123" s="23">
        <v>12</v>
      </c>
      <c r="E123" s="67" t="s">
        <v>108</v>
      </c>
      <c r="F123" s="67"/>
      <c r="G123" s="23">
        <v>12</v>
      </c>
    </row>
    <row r="124" spans="1:7" ht="31.5" customHeight="1">
      <c r="A124" s="66"/>
      <c r="B124" s="67" t="s">
        <v>109</v>
      </c>
      <c r="C124" s="67"/>
      <c r="D124" s="23">
        <v>1</v>
      </c>
      <c r="E124" s="67" t="s">
        <v>110</v>
      </c>
      <c r="F124" s="67"/>
      <c r="G124" s="23">
        <v>1</v>
      </c>
    </row>
    <row r="125" spans="1:7" ht="36.75" customHeight="1">
      <c r="A125" s="66"/>
      <c r="B125" s="67" t="s">
        <v>111</v>
      </c>
      <c r="C125" s="67"/>
      <c r="D125" s="23">
        <v>1</v>
      </c>
      <c r="E125" s="67" t="s">
        <v>112</v>
      </c>
      <c r="F125" s="67"/>
      <c r="G125" s="23">
        <v>1</v>
      </c>
    </row>
    <row r="126" spans="1:7" ht="27" customHeight="1">
      <c r="A126" s="66"/>
      <c r="B126" s="67" t="s">
        <v>113</v>
      </c>
      <c r="C126" s="67"/>
      <c r="D126" s="23">
        <v>1</v>
      </c>
      <c r="E126" s="67" t="s">
        <v>102</v>
      </c>
      <c r="F126" s="67"/>
      <c r="G126" s="23">
        <v>1</v>
      </c>
    </row>
    <row r="127" spans="1:7" ht="15.75">
      <c r="A127" s="66"/>
      <c r="B127" s="67" t="s">
        <v>114</v>
      </c>
      <c r="C127" s="67"/>
      <c r="D127" s="23">
        <v>7</v>
      </c>
      <c r="E127" s="67"/>
      <c r="F127" s="67"/>
      <c r="G127" s="23">
        <v>7</v>
      </c>
    </row>
  </sheetData>
  <sheetProtection/>
  <mergeCells count="202">
    <mergeCell ref="I61:J61"/>
    <mergeCell ref="A109:E109"/>
    <mergeCell ref="A110:E110"/>
    <mergeCell ref="A111:E111"/>
    <mergeCell ref="D83:E83"/>
    <mergeCell ref="D75:E75"/>
    <mergeCell ref="F75:G75"/>
    <mergeCell ref="A106:E106"/>
    <mergeCell ref="A107:E107"/>
    <mergeCell ref="A108:E108"/>
    <mergeCell ref="D79:E79"/>
    <mergeCell ref="F79:G79"/>
    <mergeCell ref="B86:C86"/>
    <mergeCell ref="B85:C85"/>
    <mergeCell ref="F80:G80"/>
    <mergeCell ref="B84:C84"/>
    <mergeCell ref="B83:C83"/>
    <mergeCell ref="D84:E84"/>
    <mergeCell ref="B73:C73"/>
    <mergeCell ref="D73:E73"/>
    <mergeCell ref="F73:G73"/>
    <mergeCell ref="F86:G86"/>
    <mergeCell ref="B78:C78"/>
    <mergeCell ref="B82:C82"/>
    <mergeCell ref="D82:E82"/>
    <mergeCell ref="B74:C74"/>
    <mergeCell ref="D74:E74"/>
    <mergeCell ref="F74:G74"/>
    <mergeCell ref="B127:C127"/>
    <mergeCell ref="E127:F127"/>
    <mergeCell ref="E123:F123"/>
    <mergeCell ref="B124:C124"/>
    <mergeCell ref="E124:F124"/>
    <mergeCell ref="B125:C125"/>
    <mergeCell ref="E125:F125"/>
    <mergeCell ref="B126:C126"/>
    <mergeCell ref="E126:F126"/>
    <mergeCell ref="B119:C119"/>
    <mergeCell ref="E119:F119"/>
    <mergeCell ref="A120:A127"/>
    <mergeCell ref="B120:C120"/>
    <mergeCell ref="E120:F120"/>
    <mergeCell ref="B121:C121"/>
    <mergeCell ref="E121:F121"/>
    <mergeCell ref="B122:C122"/>
    <mergeCell ref="E122:F122"/>
    <mergeCell ref="B123:C123"/>
    <mergeCell ref="A116:A118"/>
    <mergeCell ref="B116:C116"/>
    <mergeCell ref="E116:F116"/>
    <mergeCell ref="B117:C117"/>
    <mergeCell ref="E117:F117"/>
    <mergeCell ref="B118:C118"/>
    <mergeCell ref="E118:F118"/>
    <mergeCell ref="B115:C115"/>
    <mergeCell ref="E115:F115"/>
    <mergeCell ref="B96:C96"/>
    <mergeCell ref="D96:E96"/>
    <mergeCell ref="F96:G96"/>
    <mergeCell ref="B81:C81"/>
    <mergeCell ref="D81:E81"/>
    <mergeCell ref="F81:G81"/>
    <mergeCell ref="B92:C92"/>
    <mergeCell ref="F92:G92"/>
    <mergeCell ref="A23:D23"/>
    <mergeCell ref="C29:D29"/>
    <mergeCell ref="E29:F29"/>
    <mergeCell ref="C30:D30"/>
    <mergeCell ref="E30:F30"/>
    <mergeCell ref="C31:D31"/>
    <mergeCell ref="E31:F31"/>
    <mergeCell ref="B71:C71"/>
    <mergeCell ref="A20:D20"/>
    <mergeCell ref="E20:F20"/>
    <mergeCell ref="A21:D21"/>
    <mergeCell ref="E21:F21"/>
    <mergeCell ref="E23:F23"/>
    <mergeCell ref="A24:D24"/>
    <mergeCell ref="E24:F24"/>
    <mergeCell ref="A22:D22"/>
    <mergeCell ref="E22:F22"/>
    <mergeCell ref="F56:G56"/>
    <mergeCell ref="A29:B29"/>
    <mergeCell ref="C32:D32"/>
    <mergeCell ref="E32:F32"/>
    <mergeCell ref="B57:C57"/>
    <mergeCell ref="D54:E54"/>
    <mergeCell ref="F54:G54"/>
    <mergeCell ref="F55:G55"/>
    <mergeCell ref="B95:C95"/>
    <mergeCell ref="D95:E95"/>
    <mergeCell ref="D92:E92"/>
    <mergeCell ref="B93:C93"/>
    <mergeCell ref="B98:C98"/>
    <mergeCell ref="B91:C91"/>
    <mergeCell ref="B90:C90"/>
    <mergeCell ref="D90:E90"/>
    <mergeCell ref="D85:E85"/>
    <mergeCell ref="D77:E77"/>
    <mergeCell ref="F77:G77"/>
    <mergeCell ref="B89:C89"/>
    <mergeCell ref="B88:C88"/>
    <mergeCell ref="D88:E88"/>
    <mergeCell ref="B77:C77"/>
    <mergeCell ref="B79:C79"/>
    <mergeCell ref="D93:E93"/>
    <mergeCell ref="F93:G93"/>
    <mergeCell ref="F95:G95"/>
    <mergeCell ref="D78:E78"/>
    <mergeCell ref="F83:G83"/>
    <mergeCell ref="D86:E86"/>
    <mergeCell ref="F82:G82"/>
    <mergeCell ref="F88:G88"/>
    <mergeCell ref="D91:E91"/>
    <mergeCell ref="F87:G87"/>
    <mergeCell ref="F85:G85"/>
    <mergeCell ref="F90:G90"/>
    <mergeCell ref="B72:C72"/>
    <mergeCell ref="B75:C75"/>
    <mergeCell ref="B87:C87"/>
    <mergeCell ref="F91:G91"/>
    <mergeCell ref="F78:G78"/>
    <mergeCell ref="F72:G72"/>
    <mergeCell ref="D89:E89"/>
    <mergeCell ref="F89:G89"/>
    <mergeCell ref="F98:G98"/>
    <mergeCell ref="B99:C99"/>
    <mergeCell ref="F101:G101"/>
    <mergeCell ref="D99:E99"/>
    <mergeCell ref="B101:C101"/>
    <mergeCell ref="B94:C94"/>
    <mergeCell ref="D94:E94"/>
    <mergeCell ref="F94:G94"/>
    <mergeCell ref="B97:C97"/>
    <mergeCell ref="D97:E97"/>
    <mergeCell ref="B103:C103"/>
    <mergeCell ref="D103:E103"/>
    <mergeCell ref="F103:G103"/>
    <mergeCell ref="F99:G99"/>
    <mergeCell ref="D101:E101"/>
    <mergeCell ref="F97:G97"/>
    <mergeCell ref="B102:C102"/>
    <mergeCell ref="D102:E102"/>
    <mergeCell ref="F102:G102"/>
    <mergeCell ref="D98:E98"/>
    <mergeCell ref="D72:E72"/>
    <mergeCell ref="D70:E70"/>
    <mergeCell ref="F70:G70"/>
    <mergeCell ref="F76:G76"/>
    <mergeCell ref="F58:G58"/>
    <mergeCell ref="F62:G62"/>
    <mergeCell ref="D63:E63"/>
    <mergeCell ref="D71:E71"/>
    <mergeCell ref="F71:G71"/>
    <mergeCell ref="F67:G67"/>
    <mergeCell ref="F60:G60"/>
    <mergeCell ref="F61:G61"/>
    <mergeCell ref="D57:E57"/>
    <mergeCell ref="F65:G65"/>
    <mergeCell ref="D61:E61"/>
    <mergeCell ref="F66:G66"/>
    <mergeCell ref="D64:E64"/>
    <mergeCell ref="F63:G63"/>
    <mergeCell ref="F64:G64"/>
    <mergeCell ref="F59:G59"/>
    <mergeCell ref="B70:C70"/>
    <mergeCell ref="B76:C76"/>
    <mergeCell ref="D76:E76"/>
    <mergeCell ref="F84:G84"/>
    <mergeCell ref="B100:C100"/>
    <mergeCell ref="D100:E100"/>
    <mergeCell ref="B80:C80"/>
    <mergeCell ref="D80:E80"/>
    <mergeCell ref="F100:G100"/>
    <mergeCell ref="D87:E87"/>
    <mergeCell ref="A1:G1"/>
    <mergeCell ref="A2:G2"/>
    <mergeCell ref="A3:G3"/>
    <mergeCell ref="A4:G4"/>
    <mergeCell ref="B62:C62"/>
    <mergeCell ref="B54:C54"/>
    <mergeCell ref="D60:E60"/>
    <mergeCell ref="B61:C61"/>
    <mergeCell ref="D56:E56"/>
    <mergeCell ref="F57:G57"/>
    <mergeCell ref="B67:C67"/>
    <mergeCell ref="B66:C66"/>
    <mergeCell ref="D66:E66"/>
    <mergeCell ref="D67:E67"/>
    <mergeCell ref="D59:E59"/>
    <mergeCell ref="B60:C60"/>
    <mergeCell ref="D65:E65"/>
    <mergeCell ref="B59:C59"/>
    <mergeCell ref="B65:C65"/>
    <mergeCell ref="B63:C63"/>
    <mergeCell ref="B58:C58"/>
    <mergeCell ref="D58:E58"/>
    <mergeCell ref="B64:C64"/>
    <mergeCell ref="B55:C55"/>
    <mergeCell ref="D55:E55"/>
    <mergeCell ref="D62:E62"/>
    <mergeCell ref="B56:C56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2015-03-27T06:58:01Z</dcterms:modified>
  <cp:category/>
  <cp:version/>
  <cp:contentType/>
  <cp:contentStatus/>
</cp:coreProperties>
</file>